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ysotskaya\Desktop\"/>
    </mc:Choice>
  </mc:AlternateContent>
  <bookViews>
    <workbookView xWindow="180" yWindow="285" windowWidth="16965" windowHeight="9330"/>
  </bookViews>
  <sheets>
    <sheet name="стр.1 " sheetId="4" r:id="rId1"/>
    <sheet name="стр.2" sheetId="3" r:id="rId2"/>
  </sheets>
  <definedNames>
    <definedName name="_xlnm.Print_Area" localSheetId="0">'стр.1 '!$A$1:$DD$32</definedName>
    <definedName name="_xlnm.Print_Area" localSheetId="1">стр.2!$A$1:$FK$14</definedName>
  </definedNames>
  <calcPr calcId="162913"/>
</workbook>
</file>

<file path=xl/calcChain.xml><?xml version="1.0" encoding="utf-8"?>
<calcChain xmlns="http://schemas.openxmlformats.org/spreadsheetml/2006/main">
  <c r="ET7" i="3" l="1"/>
  <c r="DL7" i="3"/>
  <c r="DC7" i="3"/>
  <c r="CT7" i="3"/>
  <c r="CK7" i="3"/>
  <c r="CB7" i="3"/>
  <c r="BF7" i="3"/>
  <c r="CM16" i="4"/>
  <c r="CM15" i="4"/>
  <c r="CM11" i="4"/>
  <c r="CM10" i="4"/>
  <c r="CM20" i="4" l="1"/>
  <c r="CM26" i="4" l="1"/>
  <c r="CM32" i="4" s="1"/>
</calcChain>
</file>

<file path=xl/sharedStrings.xml><?xml version="1.0" encoding="utf-8"?>
<sst xmlns="http://schemas.openxmlformats.org/spreadsheetml/2006/main" count="91" uniqueCount="70">
  <si>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</si>
  <si>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</si>
  <si>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</si>
  <si>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</si>
  <si>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</si>
  <si>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затраты на оплату труда</t>
  </si>
  <si>
    <t>амортизация</t>
  </si>
  <si>
    <t>операционные расходы, связанные с оплатой услуг, оказываемых кредитными организациями</t>
  </si>
  <si>
    <t>прочие расходы
по обычным видам деятельности</t>
  </si>
  <si>
    <t>прочие расходы</t>
  </si>
  <si>
    <t>проценты к уплате
по кредитам и займам</t>
  </si>
  <si>
    <t>налоги и иные
обязательные
платежи и сборы</t>
  </si>
  <si>
    <t>отчисления
на соц. нужды</t>
  </si>
  <si>
    <t>расходы, связанные
с участием
в совместной деятельности</t>
  </si>
  <si>
    <t>материальные
затраты</t>
  </si>
  <si>
    <t>Форма раскрытия информации об основных показателях</t>
  </si>
  <si>
    <t>финансово-хозяйственной деятельности СЕМ в сфере выполнения</t>
  </si>
  <si>
    <t>(оказания) регулируемых работ (услуг) в аэропортах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</si>
  <si>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</si>
  <si>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</si>
  <si>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</si>
  <si>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</si>
  <si>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</si>
  <si>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</si>
  <si>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</si>
  <si>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</si>
  <si>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</si>
  <si>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</si>
  <si>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</si>
  <si>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</si>
  <si>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</si>
  <si>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</si>
  <si>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</si>
  <si>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</si>
  <si>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</si>
  <si>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</si>
  <si>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</si>
  <si>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</si>
  <si>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</si>
  <si>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</si>
  <si>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</si>
  <si>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</si>
  <si>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</si>
  <si>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</si>
  <si>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</si>
  <si>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</si>
  <si>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</si>
  <si>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</si>
  <si>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</si>
  <si>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</si>
  <si>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</si>
  <si>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</si>
  <si>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</si>
  <si>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</si>
  <si>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</si>
  <si>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</si>
  <si>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</si>
  <si>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</si>
  <si>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</si>
  <si>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II. Расшифровка расходов по финансово-хозяйственной деятельности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</si>
  <si>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</si>
  <si>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</si>
  <si>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</si>
  <si>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</si>
  <si>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</si>
  <si>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</si>
  <si>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</si>
  <si>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</si>
  <si>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взлет-посадка</t>
  </si>
  <si>
    <t>Год (отчет)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</si>
</sst>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3" fontId="2" fillId="0" borderId="3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 indent="1"/>
    </xf>
    <xf numFmtId="0" fontId="4" fillId="0" borderId="5" xfId="0" applyFont="1" applyBorder="1" applyAlignment="1">
      <alignment horizontal="left" wrapText="1" inden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4"/>
  <sheetViews>
    <sheetView tabSelected="1" view="pageBreakPreview" zoomScaleNormal="100" workbookViewId="0">
      <selection activeCell="A3" sqref="A3:DD3"/>
    </sheetView>
  </sheetViews>
  <sheetFormatPr defaultColWidth="0.85546875" defaultRowHeight="15" x14ac:dyDescent="0.25"/>
  <cols>
    <col min="1" max="107" width="0.85546875" style="2"/>
    <col min="108" max="108" width="3.85546875" style="2" customWidth="1"/>
    <col min="109" max="109" width="0" style="14" hidden="1" customWidth="1"/>
    <col min="110" max="110" width="13.140625" style="14" hidden="1" customWidth="1"/>
    <col min="111" max="111" width="20.42578125" style="14" hidden="1" customWidth="1"/>
    <col min="112" max="127" width="0.85546875" style="14" hidden="1" customWidth="1"/>
    <col min="128" max="147" width="0" style="14" hidden="1" customWidth="1"/>
    <col min="148" max="298" width="0" style="2" hidden="1" customWidth="1"/>
    <col min="299" max="16384" width="0.85546875" style="2"/>
  </cols>
  <sheetData>
    <row r="1" spans="1:147" x14ac:dyDescent="0.25">
      <c r="DD1" s="3" t="s">
        <v>0</v>
      </c>
    </row>
    <row r="3" spans="1:147" s="12" customFormat="1" ht="15.7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</row>
    <row r="4" spans="1:147" s="12" customFormat="1" ht="15.75" x14ac:dyDescent="0.2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</row>
    <row r="5" spans="1:147" s="12" customFormat="1" ht="15.75" x14ac:dyDescent="0.25">
      <c r="A5" s="24" t="s">
        <v>17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</row>
    <row r="7" spans="1:147" s="4" customFormat="1" ht="15" customHeight="1" x14ac:dyDescent="0.25">
      <c r="A7" s="25" t="s">
        <v>18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</row>
    <row r="9" spans="1:147" s="9" customFormat="1" ht="45.75" customHeight="1" x14ac:dyDescent="0.2">
      <c r="A9" s="26" t="s">
        <v>19</v>
      </c>
      <c r="B9" s="26"/>
      <c r="C9" s="26"/>
      <c r="D9" s="26"/>
      <c r="E9" s="26"/>
      <c r="F9" s="26"/>
      <c r="G9" s="26"/>
      <c r="H9" s="26"/>
      <c r="I9" s="27" t="s">
        <v>58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9"/>
      <c r="BW9" s="26" t="s">
        <v>20</v>
      </c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 t="s">
        <v>69</v>
      </c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</row>
    <row r="10" spans="1:147" s="10" customFormat="1" x14ac:dyDescent="0.2">
      <c r="A10" s="18" t="s">
        <v>21</v>
      </c>
      <c r="B10" s="18"/>
      <c r="C10" s="18"/>
      <c r="D10" s="18"/>
      <c r="E10" s="18"/>
      <c r="F10" s="18"/>
      <c r="G10" s="18"/>
      <c r="H10" s="18"/>
      <c r="I10" s="11"/>
      <c r="J10" s="19" t="s">
        <v>24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20"/>
      <c r="BW10" s="21" t="s">
        <v>23</v>
      </c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2">
        <f>6700000</f>
        <v>6700000</v>
      </c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</row>
    <row r="11" spans="1:147" s="10" customFormat="1" x14ac:dyDescent="0.2">
      <c r="A11" s="18" t="s">
        <v>22</v>
      </c>
      <c r="B11" s="18"/>
      <c r="C11" s="18"/>
      <c r="D11" s="18"/>
      <c r="E11" s="18"/>
      <c r="F11" s="18"/>
      <c r="G11" s="18"/>
      <c r="H11" s="18"/>
      <c r="I11" s="11"/>
      <c r="J11" s="19" t="s">
        <v>68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20"/>
      <c r="BW11" s="21" t="s">
        <v>23</v>
      </c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3">
        <f>4650000</f>
        <v>4650000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</row>
    <row r="12" spans="1:147" s="10" customFormat="1" x14ac:dyDescent="0.2">
      <c r="A12" s="18" t="s">
        <v>25</v>
      </c>
      <c r="B12" s="18"/>
      <c r="C12" s="18"/>
      <c r="D12" s="18"/>
      <c r="E12" s="18"/>
      <c r="F12" s="18"/>
      <c r="G12" s="18"/>
      <c r="H12" s="18"/>
      <c r="I12" s="11"/>
      <c r="J12" s="3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20"/>
      <c r="BW12" s="21" t="s">
        <v>23</v>
      </c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</row>
    <row r="13" spans="1:147" s="10" customFormat="1" x14ac:dyDescent="0.2">
      <c r="A13" s="18" t="s">
        <v>26</v>
      </c>
      <c r="B13" s="18"/>
      <c r="C13" s="18"/>
      <c r="D13" s="18"/>
      <c r="E13" s="18"/>
      <c r="F13" s="18"/>
      <c r="G13" s="18"/>
      <c r="H13" s="18"/>
      <c r="I13" s="1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20"/>
      <c r="BW13" s="21" t="s">
        <v>23</v>
      </c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</row>
    <row r="14" spans="1:147" s="10" customFormat="1" x14ac:dyDescent="0.2">
      <c r="A14" s="18"/>
      <c r="B14" s="18"/>
      <c r="C14" s="18"/>
      <c r="D14" s="18"/>
      <c r="E14" s="18"/>
      <c r="F14" s="18"/>
      <c r="G14" s="18"/>
      <c r="H14" s="18"/>
      <c r="I14" s="1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20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</row>
    <row r="15" spans="1:147" s="10" customFormat="1" ht="30.75" customHeight="1" x14ac:dyDescent="0.2">
      <c r="A15" s="18" t="s">
        <v>27</v>
      </c>
      <c r="B15" s="18"/>
      <c r="C15" s="18"/>
      <c r="D15" s="18"/>
      <c r="E15" s="18"/>
      <c r="F15" s="18"/>
      <c r="G15" s="18"/>
      <c r="H15" s="18"/>
      <c r="I15" s="11"/>
      <c r="J15" s="19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20"/>
      <c r="BW15" s="21" t="s">
        <v>23</v>
      </c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2">
        <f>-6254000</f>
        <v>-6254000</v>
      </c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</row>
    <row r="16" spans="1:147" s="10" customFormat="1" x14ac:dyDescent="0.2">
      <c r="A16" s="18" t="s">
        <v>29</v>
      </c>
      <c r="B16" s="18"/>
      <c r="C16" s="18"/>
      <c r="D16" s="18"/>
      <c r="E16" s="18"/>
      <c r="F16" s="18"/>
      <c r="G16" s="18"/>
      <c r="H16" s="18"/>
      <c r="I16" s="11"/>
      <c r="J16" s="19" t="s">
        <v>68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20"/>
      <c r="BW16" s="21" t="s">
        <v>23</v>
      </c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3">
        <f>4365200</f>
        <v>4365200</v>
      </c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</row>
    <row r="17" spans="1:147" s="10" customFormat="1" ht="15" customHeight="1" x14ac:dyDescent="0.2">
      <c r="A17" s="18" t="s">
        <v>30</v>
      </c>
      <c r="B17" s="18"/>
      <c r="C17" s="18"/>
      <c r="D17" s="18"/>
      <c r="E17" s="18"/>
      <c r="F17" s="18"/>
      <c r="G17" s="18"/>
      <c r="H17" s="18"/>
      <c r="I17" s="1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20"/>
      <c r="BW17" s="21" t="s">
        <v>23</v>
      </c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</row>
    <row r="18" spans="1:147" s="10" customFormat="1" ht="15" customHeight="1" x14ac:dyDescent="0.2">
      <c r="A18" s="18" t="s">
        <v>31</v>
      </c>
      <c r="B18" s="18"/>
      <c r="C18" s="18"/>
      <c r="D18" s="18"/>
      <c r="E18" s="18"/>
      <c r="F18" s="18"/>
      <c r="G18" s="18"/>
      <c r="H18" s="18"/>
      <c r="I18" s="1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20"/>
      <c r="BW18" s="21" t="s">
        <v>23</v>
      </c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</row>
    <row r="19" spans="1:147" s="10" customFormat="1" x14ac:dyDescent="0.2">
      <c r="A19" s="18"/>
      <c r="B19" s="18"/>
      <c r="C19" s="18"/>
      <c r="D19" s="18"/>
      <c r="E19" s="18"/>
      <c r="F19" s="18"/>
      <c r="G19" s="18"/>
      <c r="H19" s="18"/>
      <c r="I19" s="1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20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</row>
    <row r="20" spans="1:147" s="10" customFormat="1" x14ac:dyDescent="0.2">
      <c r="A20" s="18" t="s">
        <v>32</v>
      </c>
      <c r="B20" s="18"/>
      <c r="C20" s="18"/>
      <c r="D20" s="18"/>
      <c r="E20" s="18"/>
      <c r="F20" s="18"/>
      <c r="G20" s="18"/>
      <c r="H20" s="18"/>
      <c r="I20" s="11"/>
      <c r="J20" s="19" t="s">
        <v>45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20"/>
      <c r="BW20" s="21" t="s">
        <v>23</v>
      </c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2">
        <f>CM10+CM15</f>
        <v>446000</v>
      </c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</row>
    <row r="21" spans="1:147" s="10" customFormat="1" x14ac:dyDescent="0.2">
      <c r="A21" s="18" t="s">
        <v>33</v>
      </c>
      <c r="B21" s="18"/>
      <c r="C21" s="18"/>
      <c r="D21" s="18"/>
      <c r="E21" s="18"/>
      <c r="F21" s="18"/>
      <c r="G21" s="18"/>
      <c r="H21" s="18"/>
      <c r="I21" s="11"/>
      <c r="J21" s="19" t="s">
        <v>46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20"/>
      <c r="BW21" s="21" t="s">
        <v>23</v>
      </c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</row>
    <row r="22" spans="1:147" s="10" customFormat="1" x14ac:dyDescent="0.2">
      <c r="A22" s="18" t="s">
        <v>34</v>
      </c>
      <c r="B22" s="18"/>
      <c r="C22" s="18"/>
      <c r="D22" s="18"/>
      <c r="E22" s="18"/>
      <c r="F22" s="18"/>
      <c r="G22" s="18"/>
      <c r="H22" s="18"/>
      <c r="I22" s="11"/>
      <c r="J22" s="19" t="s">
        <v>47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20"/>
      <c r="BW22" s="21" t="s">
        <v>23</v>
      </c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</row>
    <row r="23" spans="1:147" s="10" customFormat="1" x14ac:dyDescent="0.2">
      <c r="A23" s="18" t="s">
        <v>35</v>
      </c>
      <c r="B23" s="18"/>
      <c r="C23" s="18"/>
      <c r="D23" s="18"/>
      <c r="E23" s="18"/>
      <c r="F23" s="18"/>
      <c r="G23" s="18"/>
      <c r="H23" s="18"/>
      <c r="I23" s="11"/>
      <c r="J23" s="19" t="s">
        <v>48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20"/>
      <c r="BW23" s="21" t="s">
        <v>23</v>
      </c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</row>
    <row r="24" spans="1:147" s="10" customFormat="1" x14ac:dyDescent="0.2">
      <c r="A24" s="18" t="s">
        <v>36</v>
      </c>
      <c r="B24" s="18"/>
      <c r="C24" s="18"/>
      <c r="D24" s="18"/>
      <c r="E24" s="18"/>
      <c r="F24" s="18"/>
      <c r="G24" s="18"/>
      <c r="H24" s="18"/>
      <c r="I24" s="11"/>
      <c r="J24" s="19" t="s">
        <v>49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20"/>
      <c r="BW24" s="21" t="s">
        <v>23</v>
      </c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2">
        <v>32137.74063</v>
      </c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</row>
    <row r="25" spans="1:147" s="10" customFormat="1" x14ac:dyDescent="0.2">
      <c r="A25" s="18" t="s">
        <v>37</v>
      </c>
      <c r="B25" s="18"/>
      <c r="C25" s="18"/>
      <c r="D25" s="18"/>
      <c r="E25" s="18"/>
      <c r="F25" s="18"/>
      <c r="G25" s="18"/>
      <c r="H25" s="18"/>
      <c r="I25" s="11"/>
      <c r="J25" s="19" t="s">
        <v>50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20"/>
      <c r="BW25" s="21" t="s">
        <v>23</v>
      </c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2">
        <v>-12952.24221</v>
      </c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</row>
    <row r="26" spans="1:147" s="10" customFormat="1" x14ac:dyDescent="0.2">
      <c r="A26" s="18" t="s">
        <v>38</v>
      </c>
      <c r="B26" s="18"/>
      <c r="C26" s="18"/>
      <c r="D26" s="18"/>
      <c r="E26" s="18"/>
      <c r="F26" s="18"/>
      <c r="G26" s="18"/>
      <c r="H26" s="18"/>
      <c r="I26" s="11"/>
      <c r="J26" s="19" t="s">
        <v>51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20"/>
      <c r="BW26" s="21" t="s">
        <v>23</v>
      </c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2">
        <f>CM20+CM22+CM23+CM24+CM25</f>
        <v>465185.49842000002</v>
      </c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</row>
    <row r="27" spans="1:147" s="10" customFormat="1" x14ac:dyDescent="0.2">
      <c r="A27" s="18" t="s">
        <v>39</v>
      </c>
      <c r="B27" s="18"/>
      <c r="C27" s="18"/>
      <c r="D27" s="18"/>
      <c r="E27" s="18"/>
      <c r="F27" s="18"/>
      <c r="G27" s="18"/>
      <c r="H27" s="18"/>
      <c r="I27" s="11"/>
      <c r="J27" s="19" t="s">
        <v>52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20"/>
      <c r="BW27" s="21" t="s">
        <v>23</v>
      </c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2">
        <v>-99879.7755072</v>
      </c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</row>
    <row r="28" spans="1:147" s="10" customFormat="1" x14ac:dyDescent="0.2">
      <c r="A28" s="18" t="s">
        <v>40</v>
      </c>
      <c r="B28" s="18"/>
      <c r="C28" s="18"/>
      <c r="D28" s="18"/>
      <c r="E28" s="18"/>
      <c r="F28" s="18"/>
      <c r="G28" s="18"/>
      <c r="H28" s="18"/>
      <c r="I28" s="11"/>
      <c r="J28" s="19" t="s">
        <v>53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20"/>
      <c r="BW28" s="21" t="s">
        <v>23</v>
      </c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</row>
    <row r="29" spans="1:147" s="10" customFormat="1" x14ac:dyDescent="0.2">
      <c r="A29" s="18" t="s">
        <v>41</v>
      </c>
      <c r="B29" s="18"/>
      <c r="C29" s="18"/>
      <c r="D29" s="18"/>
      <c r="E29" s="18"/>
      <c r="F29" s="18"/>
      <c r="G29" s="18"/>
      <c r="H29" s="18"/>
      <c r="I29" s="11"/>
      <c r="J29" s="19" t="s">
        <v>54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20"/>
      <c r="BW29" s="21" t="s">
        <v>23</v>
      </c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</row>
    <row r="30" spans="1:147" s="10" customFormat="1" x14ac:dyDescent="0.2">
      <c r="A30" s="18" t="s">
        <v>42</v>
      </c>
      <c r="B30" s="18"/>
      <c r="C30" s="18"/>
      <c r="D30" s="18"/>
      <c r="E30" s="18"/>
      <c r="F30" s="18"/>
      <c r="G30" s="18"/>
      <c r="H30" s="18"/>
      <c r="I30" s="11"/>
      <c r="J30" s="19" t="s">
        <v>55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20"/>
      <c r="BW30" s="21" t="s">
        <v>23</v>
      </c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</row>
    <row r="31" spans="1:147" s="10" customFormat="1" x14ac:dyDescent="0.2">
      <c r="A31" s="18" t="s">
        <v>43</v>
      </c>
      <c r="B31" s="18"/>
      <c r="C31" s="18"/>
      <c r="D31" s="18"/>
      <c r="E31" s="18"/>
      <c r="F31" s="18"/>
      <c r="G31" s="18"/>
      <c r="H31" s="18"/>
      <c r="I31" s="11"/>
      <c r="J31" s="19" t="s">
        <v>56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20"/>
      <c r="BW31" s="21" t="s">
        <v>23</v>
      </c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</row>
    <row r="32" spans="1:147" s="10" customFormat="1" x14ac:dyDescent="0.2">
      <c r="A32" s="18" t="s">
        <v>44</v>
      </c>
      <c r="B32" s="18"/>
      <c r="C32" s="18"/>
      <c r="D32" s="18"/>
      <c r="E32" s="18"/>
      <c r="F32" s="18"/>
      <c r="G32" s="18"/>
      <c r="H32" s="18"/>
      <c r="I32" s="11"/>
      <c r="J32" s="19" t="s">
        <v>57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20"/>
      <c r="BW32" s="21" t="s">
        <v>23</v>
      </c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2">
        <f>CM26+CM27+CM29+CM30+CM31</f>
        <v>365305.72291280003</v>
      </c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</row>
    <row r="33" spans="110:132" x14ac:dyDescent="0.25"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</row>
    <row r="34" spans="110:132" x14ac:dyDescent="0.25"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</row>
  </sheetData>
  <mergeCells count="100"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5:H15"/>
    <mergeCell ref="J15:BV15"/>
    <mergeCell ref="BW15:CL15"/>
    <mergeCell ref="CM15:DD15"/>
    <mergeCell ref="A3:DD3"/>
    <mergeCell ref="A4:DD4"/>
    <mergeCell ref="A5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J13:BV13"/>
    <mergeCell ref="BW13:CL13"/>
    <mergeCell ref="CM13:DD13"/>
    <mergeCell ref="A14:H14"/>
    <mergeCell ref="J14:BV14"/>
    <mergeCell ref="BW14:CL14"/>
    <mergeCell ref="CM14:DD14"/>
    <mergeCell ref="A13:H13"/>
    <mergeCell ref="A21:H21"/>
    <mergeCell ref="J21:BV21"/>
    <mergeCell ref="BW21:CL21"/>
    <mergeCell ref="CM21:DD21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7:H27"/>
    <mergeCell ref="J27:BV27"/>
    <mergeCell ref="BW27:CL27"/>
    <mergeCell ref="CM27:DD27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  <mergeCell ref="A28:H28"/>
    <mergeCell ref="J28:BV28"/>
    <mergeCell ref="BW28:CL28"/>
    <mergeCell ref="CM28:DD28"/>
    <mergeCell ref="A29:H29"/>
    <mergeCell ref="J29:BV29"/>
    <mergeCell ref="BW29:CL29"/>
    <mergeCell ref="CM29:DD29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4"/>
  <sheetViews>
    <sheetView view="pageBreakPreview" zoomScaleNormal="100" workbookViewId="0">
      <selection activeCell="CB10" sqref="CB10:CJ10"/>
    </sheetView>
  </sheetViews>
  <sheetFormatPr defaultColWidth="0.85546875" defaultRowHeight="12.75" x14ac:dyDescent="0.2"/>
  <cols>
    <col min="1" max="85" width="0.85546875" style="5"/>
    <col min="86" max="86" width="9.5703125" style="5" bestFit="1" customWidth="1"/>
    <col min="87" max="90" width="0.85546875" style="5"/>
    <col min="91" max="91" width="7.85546875" style="5" bestFit="1" customWidth="1"/>
    <col min="92" max="166" width="0.85546875" style="5"/>
    <col min="167" max="167" width="2" style="5" customWidth="1"/>
    <col min="168" max="16384" width="0.85546875" style="5"/>
  </cols>
  <sheetData>
    <row r="1" spans="1:167" s="2" customFormat="1" ht="15" customHeight="1" x14ac:dyDescent="0.25">
      <c r="B1" s="25" t="s">
        <v>59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</row>
    <row r="2" spans="1:167" ht="6" customHeight="1" x14ac:dyDescent="0.2"/>
    <row r="3" spans="1:167" s="1" customFormat="1" ht="12.7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8"/>
      <c r="BF3" s="36" t="s">
        <v>3</v>
      </c>
      <c r="BG3" s="37"/>
      <c r="BH3" s="37"/>
      <c r="BI3" s="37"/>
      <c r="BJ3" s="37"/>
      <c r="BK3" s="37"/>
      <c r="BL3" s="37"/>
      <c r="BM3" s="37"/>
      <c r="BN3" s="37"/>
      <c r="BO3" s="38"/>
      <c r="BP3" s="58" t="s">
        <v>4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60"/>
    </row>
    <row r="4" spans="1:167" s="1" customFormat="1" ht="113.2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1"/>
      <c r="BF4" s="48"/>
      <c r="BG4" s="49"/>
      <c r="BH4" s="49"/>
      <c r="BI4" s="49"/>
      <c r="BJ4" s="49"/>
      <c r="BK4" s="49"/>
      <c r="BL4" s="49"/>
      <c r="BM4" s="49"/>
      <c r="BN4" s="49"/>
      <c r="BO4" s="50"/>
      <c r="BP4" s="51" t="s">
        <v>13</v>
      </c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 t="s">
        <v>14</v>
      </c>
      <c r="CC4" s="51"/>
      <c r="CD4" s="51"/>
      <c r="CE4" s="51"/>
      <c r="CF4" s="51"/>
      <c r="CG4" s="51"/>
      <c r="CH4" s="51"/>
      <c r="CI4" s="51"/>
      <c r="CJ4" s="51"/>
      <c r="CK4" s="51" t="s">
        <v>5</v>
      </c>
      <c r="CL4" s="51"/>
      <c r="CM4" s="51"/>
      <c r="CN4" s="51"/>
      <c r="CO4" s="51"/>
      <c r="CP4" s="51"/>
      <c r="CQ4" s="51"/>
      <c r="CR4" s="51"/>
      <c r="CS4" s="51"/>
      <c r="CT4" s="51" t="s">
        <v>12</v>
      </c>
      <c r="CU4" s="51"/>
      <c r="CV4" s="51"/>
      <c r="CW4" s="51"/>
      <c r="CX4" s="51"/>
      <c r="CY4" s="51"/>
      <c r="CZ4" s="51"/>
      <c r="DA4" s="51"/>
      <c r="DB4" s="51"/>
      <c r="DC4" s="51" t="s">
        <v>6</v>
      </c>
      <c r="DD4" s="51"/>
      <c r="DE4" s="51"/>
      <c r="DF4" s="51"/>
      <c r="DG4" s="51"/>
      <c r="DH4" s="51"/>
      <c r="DI4" s="51"/>
      <c r="DJ4" s="51"/>
      <c r="DK4" s="51"/>
      <c r="DL4" s="51" t="s">
        <v>8</v>
      </c>
      <c r="DM4" s="51"/>
      <c r="DN4" s="51"/>
      <c r="DO4" s="51"/>
      <c r="DP4" s="51"/>
      <c r="DQ4" s="51"/>
      <c r="DR4" s="51"/>
      <c r="DS4" s="51"/>
      <c r="DT4" s="51"/>
      <c r="DU4" s="51"/>
      <c r="DV4" s="51" t="s">
        <v>7</v>
      </c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 t="s">
        <v>10</v>
      </c>
      <c r="EL4" s="51"/>
      <c r="EM4" s="51"/>
      <c r="EN4" s="51"/>
      <c r="EO4" s="51"/>
      <c r="EP4" s="51"/>
      <c r="EQ4" s="51"/>
      <c r="ER4" s="51"/>
      <c r="ES4" s="51"/>
      <c r="ET4" s="51" t="s">
        <v>11</v>
      </c>
      <c r="EU4" s="51"/>
      <c r="EV4" s="51"/>
      <c r="EW4" s="51"/>
      <c r="EX4" s="51"/>
      <c r="EY4" s="51"/>
      <c r="EZ4" s="51"/>
      <c r="FA4" s="51"/>
      <c r="FB4" s="51"/>
      <c r="FC4" s="51"/>
      <c r="FD4" s="51" t="s">
        <v>9</v>
      </c>
      <c r="FE4" s="51"/>
      <c r="FF4" s="51"/>
      <c r="FG4" s="51"/>
      <c r="FH4" s="51"/>
      <c r="FI4" s="51"/>
      <c r="FJ4" s="51"/>
      <c r="FK4" s="51"/>
    </row>
    <row r="5" spans="1:167" s="1" customFormat="1" ht="12" customHeight="1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1"/>
      <c r="BF5" s="52">
        <v>1</v>
      </c>
      <c r="BG5" s="52"/>
      <c r="BH5" s="52"/>
      <c r="BI5" s="52"/>
      <c r="BJ5" s="52"/>
      <c r="BK5" s="52"/>
      <c r="BL5" s="52"/>
      <c r="BM5" s="52"/>
      <c r="BN5" s="52"/>
      <c r="BO5" s="52"/>
      <c r="BP5" s="52">
        <v>2</v>
      </c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>
        <v>3</v>
      </c>
      <c r="CC5" s="52"/>
      <c r="CD5" s="52"/>
      <c r="CE5" s="52"/>
      <c r="CF5" s="52"/>
      <c r="CG5" s="52"/>
      <c r="CH5" s="52"/>
      <c r="CI5" s="52"/>
      <c r="CJ5" s="52"/>
      <c r="CK5" s="52">
        <v>4</v>
      </c>
      <c r="CL5" s="52"/>
      <c r="CM5" s="52"/>
      <c r="CN5" s="52"/>
      <c r="CO5" s="52"/>
      <c r="CP5" s="52"/>
      <c r="CQ5" s="52"/>
      <c r="CR5" s="52"/>
      <c r="CS5" s="52"/>
      <c r="CT5" s="52">
        <v>5</v>
      </c>
      <c r="CU5" s="52"/>
      <c r="CV5" s="52"/>
      <c r="CW5" s="52"/>
      <c r="CX5" s="52"/>
      <c r="CY5" s="52"/>
      <c r="CZ5" s="52"/>
      <c r="DA5" s="52"/>
      <c r="DB5" s="52"/>
      <c r="DC5" s="52">
        <v>6</v>
      </c>
      <c r="DD5" s="52"/>
      <c r="DE5" s="52"/>
      <c r="DF5" s="52"/>
      <c r="DG5" s="52"/>
      <c r="DH5" s="52"/>
      <c r="DI5" s="52"/>
      <c r="DJ5" s="52"/>
      <c r="DK5" s="52"/>
      <c r="DL5" s="52">
        <v>7</v>
      </c>
      <c r="DM5" s="52"/>
      <c r="DN5" s="52"/>
      <c r="DO5" s="52"/>
      <c r="DP5" s="52"/>
      <c r="DQ5" s="52"/>
      <c r="DR5" s="52"/>
      <c r="DS5" s="52"/>
      <c r="DT5" s="52"/>
      <c r="DU5" s="52"/>
      <c r="DV5" s="52">
        <v>8</v>
      </c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>
        <v>9</v>
      </c>
      <c r="EL5" s="52"/>
      <c r="EM5" s="52"/>
      <c r="EN5" s="52"/>
      <c r="EO5" s="52"/>
      <c r="EP5" s="52"/>
      <c r="EQ5" s="52"/>
      <c r="ER5" s="52"/>
      <c r="ES5" s="52"/>
      <c r="ET5" s="52">
        <v>10</v>
      </c>
      <c r="EU5" s="52"/>
      <c r="EV5" s="52"/>
      <c r="EW5" s="52"/>
      <c r="EX5" s="52"/>
      <c r="EY5" s="52"/>
      <c r="EZ5" s="52"/>
      <c r="FA5" s="52"/>
      <c r="FB5" s="52"/>
      <c r="FC5" s="52"/>
      <c r="FD5" s="52">
        <v>11</v>
      </c>
      <c r="FE5" s="52"/>
      <c r="FF5" s="52"/>
      <c r="FG5" s="52"/>
      <c r="FH5" s="52"/>
      <c r="FI5" s="52"/>
      <c r="FJ5" s="52"/>
      <c r="FK5" s="52"/>
    </row>
    <row r="6" spans="1:167" ht="15" customHeight="1" x14ac:dyDescent="0.2">
      <c r="A6" s="6"/>
      <c r="B6" s="46" t="s">
        <v>60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7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</row>
    <row r="7" spans="1:167" ht="15" customHeight="1" x14ac:dyDescent="0.2">
      <c r="A7" s="8"/>
      <c r="B7" s="42" t="s">
        <v>61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3"/>
      <c r="BF7" s="32">
        <f>'стр.1 '!CM16</f>
        <v>4365200</v>
      </c>
      <c r="BG7" s="32"/>
      <c r="BH7" s="32"/>
      <c r="BI7" s="32"/>
      <c r="BJ7" s="32"/>
      <c r="BK7" s="32"/>
      <c r="BL7" s="32"/>
      <c r="BM7" s="32"/>
      <c r="BN7" s="32"/>
      <c r="BO7" s="32"/>
      <c r="BP7" s="32">
        <v>0</v>
      </c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>
        <f>2152000</f>
        <v>2152000</v>
      </c>
      <c r="CC7" s="32"/>
      <c r="CD7" s="32"/>
      <c r="CE7" s="32"/>
      <c r="CF7" s="32"/>
      <c r="CG7" s="32"/>
      <c r="CH7" s="32"/>
      <c r="CI7" s="32"/>
      <c r="CJ7" s="32"/>
      <c r="CK7" s="32">
        <f>580000</f>
        <v>580000</v>
      </c>
      <c r="CL7" s="32"/>
      <c r="CM7" s="32"/>
      <c r="CN7" s="32"/>
      <c r="CO7" s="32"/>
      <c r="CP7" s="32"/>
      <c r="CQ7" s="32"/>
      <c r="CR7" s="32"/>
      <c r="CS7" s="32"/>
      <c r="CT7" s="32">
        <f>CK7*0.03</f>
        <v>17400</v>
      </c>
      <c r="CU7" s="32"/>
      <c r="CV7" s="32"/>
      <c r="CW7" s="32"/>
      <c r="CX7" s="32"/>
      <c r="CY7" s="32"/>
      <c r="CZ7" s="32"/>
      <c r="DA7" s="32"/>
      <c r="DB7" s="32"/>
      <c r="DC7" s="32">
        <f>95000</f>
        <v>95000</v>
      </c>
      <c r="DD7" s="32"/>
      <c r="DE7" s="32"/>
      <c r="DF7" s="32"/>
      <c r="DG7" s="32"/>
      <c r="DH7" s="32"/>
      <c r="DI7" s="32"/>
      <c r="DJ7" s="32"/>
      <c r="DK7" s="32"/>
      <c r="DL7" s="33">
        <f>200000</f>
        <v>200000</v>
      </c>
      <c r="DM7" s="34"/>
      <c r="DN7" s="34"/>
      <c r="DO7" s="34"/>
      <c r="DP7" s="34"/>
      <c r="DQ7" s="34"/>
      <c r="DR7" s="34"/>
      <c r="DS7" s="34"/>
      <c r="DT7" s="34"/>
      <c r="DU7" s="35"/>
      <c r="DV7" s="55">
        <v>0</v>
      </c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7"/>
      <c r="EK7" s="55">
        <v>0</v>
      </c>
      <c r="EL7" s="56"/>
      <c r="EM7" s="56"/>
      <c r="EN7" s="56"/>
      <c r="EO7" s="56"/>
      <c r="EP7" s="56"/>
      <c r="EQ7" s="56"/>
      <c r="ER7" s="56"/>
      <c r="ES7" s="57"/>
      <c r="ET7" s="33">
        <f>35000</f>
        <v>35000</v>
      </c>
      <c r="EU7" s="34"/>
      <c r="EV7" s="34"/>
      <c r="EW7" s="34"/>
      <c r="EX7" s="34"/>
      <c r="EY7" s="34"/>
      <c r="EZ7" s="34"/>
      <c r="FA7" s="34"/>
      <c r="FB7" s="34"/>
      <c r="FC7" s="35"/>
      <c r="FD7" s="33">
        <v>1285800</v>
      </c>
      <c r="FE7" s="34"/>
      <c r="FF7" s="34"/>
      <c r="FG7" s="34"/>
      <c r="FH7" s="34"/>
      <c r="FI7" s="34"/>
      <c r="FJ7" s="34"/>
      <c r="FK7" s="35"/>
    </row>
    <row r="8" spans="1:167" ht="15" customHeight="1" x14ac:dyDescent="0.2">
      <c r="A8" s="6"/>
      <c r="B8" s="44" t="s">
        <v>62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5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</row>
    <row r="9" spans="1:167" ht="15" customHeight="1" x14ac:dyDescent="0.2">
      <c r="A9" s="6"/>
      <c r="B9" s="44" t="s">
        <v>63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5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</row>
    <row r="10" spans="1:167" ht="15" customHeight="1" x14ac:dyDescent="0.2">
      <c r="A10" s="6"/>
      <c r="B10" s="61" t="s">
        <v>64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</row>
    <row r="11" spans="1:167" ht="27.75" customHeight="1" x14ac:dyDescent="0.2">
      <c r="A11" s="6"/>
      <c r="B11" s="44" t="s">
        <v>65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5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</row>
    <row r="12" spans="1:167" ht="15" customHeight="1" x14ac:dyDescent="0.2">
      <c r="A12" s="6"/>
      <c r="B12" s="44" t="s">
        <v>66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5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</row>
    <row r="13" spans="1:167" ht="15" customHeight="1" x14ac:dyDescent="0.2">
      <c r="A13" s="7"/>
      <c r="B13" s="53" t="s">
        <v>67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</row>
    <row r="14" spans="1:167" ht="15" customHeight="1" x14ac:dyDescent="0.2">
      <c r="A14" s="6"/>
      <c r="B14" s="53" t="s">
        <v>1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4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</row>
  </sheetData>
  <mergeCells count="133">
    <mergeCell ref="DC14:DK14"/>
    <mergeCell ref="DL14:DU14"/>
    <mergeCell ref="B1:FJ1"/>
    <mergeCell ref="BP3:FK3"/>
    <mergeCell ref="B10:BE10"/>
    <mergeCell ref="EK14:ES14"/>
    <mergeCell ref="ET14:FC14"/>
    <mergeCell ref="FD14:FK14"/>
    <mergeCell ref="EK13:ES13"/>
    <mergeCell ref="FD13:FK13"/>
    <mergeCell ref="DV14:EJ14"/>
    <mergeCell ref="BP13:CA13"/>
    <mergeCell ref="CB13:CJ13"/>
    <mergeCell ref="CK13:CS13"/>
    <mergeCell ref="CT13:DB13"/>
    <mergeCell ref="DC13:DK13"/>
    <mergeCell ref="DL13:DU13"/>
    <mergeCell ref="DV13:EJ13"/>
    <mergeCell ref="CK14:CS14"/>
    <mergeCell ref="CT14:DB14"/>
    <mergeCell ref="CT12:DB12"/>
    <mergeCell ref="ET13:FC13"/>
    <mergeCell ref="BP4:CA4"/>
    <mergeCell ref="CB4:CJ4"/>
    <mergeCell ref="CK4:CS4"/>
    <mergeCell ref="ET12:FC12"/>
    <mergeCell ref="FD12:FK12"/>
    <mergeCell ref="DC12:DK12"/>
    <mergeCell ref="DL12:DU12"/>
    <mergeCell ref="DV12:EJ12"/>
    <mergeCell ref="EK12:ES12"/>
    <mergeCell ref="DV9:EJ9"/>
    <mergeCell ref="EK9:ES9"/>
    <mergeCell ref="ET9:FC9"/>
    <mergeCell ref="FD9:FK9"/>
    <mergeCell ref="FD4:FK4"/>
    <mergeCell ref="DV5:EJ5"/>
    <mergeCell ref="EK5:ES5"/>
    <mergeCell ref="ET5:FC5"/>
    <mergeCell ref="CT4:DB4"/>
    <mergeCell ref="FD5:FK5"/>
    <mergeCell ref="DV4:EJ4"/>
    <mergeCell ref="FD6:FK6"/>
    <mergeCell ref="DV7:EJ7"/>
    <mergeCell ref="EK7:ES7"/>
    <mergeCell ref="ET7:FC7"/>
    <mergeCell ref="FD7:FK7"/>
    <mergeCell ref="FD8:FK8"/>
    <mergeCell ref="CB5:CJ5"/>
    <mergeCell ref="CK5:CS5"/>
    <mergeCell ref="CB12:CJ12"/>
    <mergeCell ref="CK12:CS12"/>
    <mergeCell ref="CT8:DB8"/>
    <mergeCell ref="DC8:DK8"/>
    <mergeCell ref="DL8:DU8"/>
    <mergeCell ref="BP10:CA10"/>
    <mergeCell ref="CB10:CJ10"/>
    <mergeCell ref="CK10:CS10"/>
    <mergeCell ref="CT10:DB10"/>
    <mergeCell ref="DC10:DK10"/>
    <mergeCell ref="DL10:DU10"/>
    <mergeCell ref="BP6:CA6"/>
    <mergeCell ref="CB6:CJ6"/>
    <mergeCell ref="CK6:CS6"/>
    <mergeCell ref="CT6:DB6"/>
    <mergeCell ref="CT5:DB5"/>
    <mergeCell ref="DC5:DK5"/>
    <mergeCell ref="DL5:DU5"/>
    <mergeCell ref="BP7:CA7"/>
    <mergeCell ref="CB7:CJ7"/>
    <mergeCell ref="CK7:CS7"/>
    <mergeCell ref="CT7:DB7"/>
    <mergeCell ref="B14:BE14"/>
    <mergeCell ref="B13:BE13"/>
    <mergeCell ref="CK8:CS8"/>
    <mergeCell ref="B9:BE9"/>
    <mergeCell ref="B11:BE11"/>
    <mergeCell ref="B12:BE12"/>
    <mergeCell ref="BP9:CA9"/>
    <mergeCell ref="CB9:CJ9"/>
    <mergeCell ref="CK9:CS9"/>
    <mergeCell ref="BF14:BO14"/>
    <mergeCell ref="BF13:BO13"/>
    <mergeCell ref="CK11:CS11"/>
    <mergeCell ref="BP12:CA12"/>
    <mergeCell ref="BF9:BO9"/>
    <mergeCell ref="BF10:BO10"/>
    <mergeCell ref="BF12:BO12"/>
    <mergeCell ref="BP14:CA14"/>
    <mergeCell ref="CB14:CJ14"/>
    <mergeCell ref="A3:BE5"/>
    <mergeCell ref="B7:BE7"/>
    <mergeCell ref="B8:BE8"/>
    <mergeCell ref="B6:BE6"/>
    <mergeCell ref="BF3:BO4"/>
    <mergeCell ref="BF7:BO7"/>
    <mergeCell ref="BF8:BO8"/>
    <mergeCell ref="EK4:ES4"/>
    <mergeCell ref="ET4:FC4"/>
    <mergeCell ref="DC6:DK6"/>
    <mergeCell ref="DL6:DU6"/>
    <mergeCell ref="DV6:EJ6"/>
    <mergeCell ref="EK6:ES6"/>
    <mergeCell ref="ET6:FC6"/>
    <mergeCell ref="BP8:CA8"/>
    <mergeCell ref="CB8:CJ8"/>
    <mergeCell ref="DV8:EJ8"/>
    <mergeCell ref="EK8:ES8"/>
    <mergeCell ref="ET8:FC8"/>
    <mergeCell ref="BF5:BO5"/>
    <mergeCell ref="BF6:BO6"/>
    <mergeCell ref="DC4:DK4"/>
    <mergeCell ref="DL4:DU4"/>
    <mergeCell ref="BP5:CA5"/>
    <mergeCell ref="DC7:DK7"/>
    <mergeCell ref="DL7:DU7"/>
    <mergeCell ref="CT11:DB11"/>
    <mergeCell ref="DC11:DK11"/>
    <mergeCell ref="DL11:DU11"/>
    <mergeCell ref="BF11:BO11"/>
    <mergeCell ref="BP11:CA11"/>
    <mergeCell ref="CB11:CJ11"/>
    <mergeCell ref="EK10:ES10"/>
    <mergeCell ref="ET10:FC10"/>
    <mergeCell ref="FD10:FK10"/>
    <mergeCell ref="DV11:EJ11"/>
    <mergeCell ref="EK11:ES11"/>
    <mergeCell ref="ET11:FC11"/>
    <mergeCell ref="FD11:FK11"/>
    <mergeCell ref="DV10:EJ10"/>
    <mergeCell ref="CT9:DB9"/>
    <mergeCell ref="DC9:DK9"/>
    <mergeCell ref="DL9:DU9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 </vt:lpstr>
      <vt:lpstr>стр.2</vt:lpstr>
      <vt:lpstr>'стр.1 '!Область_печати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Высоцкая Наталья Викторовна</cp:lastModifiedBy>
  <cp:lastPrinted>2017-04-18T06:39:10Z</cp:lastPrinted>
  <dcterms:created xsi:type="dcterms:W3CDTF">2011-01-11T10:25:48Z</dcterms:created>
  <dcterms:modified xsi:type="dcterms:W3CDTF">2025-04-11T12:21:58Z</dcterms:modified>
</cp:coreProperties>
</file>